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35" tabRatio="198"/>
  </bookViews>
  <sheets>
    <sheet name="ORDER LIST" sheetId="1" r:id="rId1"/>
    <sheet name="_SERVICE_" sheetId="2" state="hidden" r:id="rId2"/>
  </sheets>
  <definedNames>
    <definedName name="_xlnm._FilterDatabase" localSheetId="0" hidden="1">'ORDER LIST'!$A$8:$P$11</definedName>
    <definedName name="__Anonymous_Sheet_DB__1">'ORDER LIST'!$A$8:$P$8</definedName>
    <definedName name="_xlnm.Print_Area" localSheetId="0">'ORDER LIST'!$A$3:$P$13</definedName>
  </definedNames>
  <calcPr calcId="144525"/>
</workbook>
</file>

<file path=xl/sharedStrings.xml><?xml version="1.0" encoding="utf-8"?>
<sst xmlns="http://schemas.openxmlformats.org/spreadsheetml/2006/main" count="56" uniqueCount="53">
  <si>
    <t>Field=Version</t>
  </si>
  <si>
    <t>Field=SCHRevision</t>
  </si>
  <si>
    <t>ORDER LIST</t>
  </si>
  <si>
    <t>Project:</t>
  </si>
  <si>
    <t>Field=ID</t>
  </si>
  <si>
    <t>Legend:</t>
  </si>
  <si>
    <t>Author:</t>
  </si>
  <si>
    <t>Field=DrawnBy</t>
  </si>
  <si>
    <t>Field=ReportDate</t>
  </si>
  <si>
    <t>Variant:</t>
  </si>
  <si>
    <t>Field=VariantName</t>
  </si>
  <si>
    <t>Order amount:</t>
  </si>
  <si>
    <t>Position is not mounted</t>
  </si>
  <si>
    <t>Checked:</t>
  </si>
  <si>
    <t>Field=CheckedBy</t>
  </si>
  <si>
    <t>Version:</t>
  </si>
  <si>
    <t>Margin:</t>
  </si>
  <si>
    <t>Position has comments</t>
  </si>
  <si>
    <t>Approved:</t>
  </si>
  <si>
    <t>Field=ApprovedBy</t>
  </si>
  <si>
    <t>№</t>
  </si>
  <si>
    <t>Column=Designator</t>
  </si>
  <si>
    <t>Column=Quantity</t>
  </si>
  <si>
    <t>Margin</t>
  </si>
  <si>
    <t>Roundup</t>
  </si>
  <si>
    <t>Total quantity</t>
  </si>
  <si>
    <t>In Stock</t>
  </si>
  <si>
    <t>Column=Database Table Name</t>
  </si>
  <si>
    <t>Column=Description</t>
  </si>
  <si>
    <t>Column=Manufacturer</t>
  </si>
  <si>
    <t>Column=Part Number</t>
  </si>
  <si>
    <t>Column=Value</t>
  </si>
  <si>
    <t>Column=Pins</t>
  </si>
  <si>
    <t>Solder Joints per PCB</t>
  </si>
  <si>
    <t>Solder Joints per Order</t>
  </si>
  <si>
    <t>Notes</t>
  </si>
  <si>
    <t>Total Solder Joints:</t>
  </si>
  <si>
    <t>Database Table Name</t>
  </si>
  <si>
    <t>Round-up</t>
  </si>
  <si>
    <t>Accessories.txt</t>
  </si>
  <si>
    <t>Capacitors.txt</t>
  </si>
  <si>
    <t>Connectors.txt</t>
  </si>
  <si>
    <t>Crystals.txt</t>
  </si>
  <si>
    <t>Diodes.txt</t>
  </si>
  <si>
    <t>Fuses.txt</t>
  </si>
  <si>
    <t>ICs.txt</t>
  </si>
  <si>
    <t>Inductors.txt</t>
  </si>
  <si>
    <t>Mechanics.txt</t>
  </si>
  <si>
    <t>Miscellaneous.txt</t>
  </si>
  <si>
    <t>Relays.txt</t>
  </si>
  <si>
    <t>Resistors.txt</t>
  </si>
  <si>
    <t>Switches.txt</t>
  </si>
  <si>
    <t>Transistors.txt</t>
  </si>
</sst>
</file>

<file path=xl/styles.xml><?xml version="1.0" encoding="utf-8"?>
<styleSheet xmlns="http://schemas.openxmlformats.org/spreadsheetml/2006/main">
  <numFmts count="4">
    <numFmt numFmtId="44" formatCode="_-&quot;£&quot;* #,##0.00_-;\-&quot;£&quot;* #,##0.00_-;_-&quot;£&quot;* &quot;-&quot;??_-;_-@_-"/>
    <numFmt numFmtId="41" formatCode="_-* #,##0_-;\-* #,##0_-;_-* &quot;-&quot;_-;_-@_-"/>
    <numFmt numFmtId="43" formatCode="_-* #,##0.00_-;\-* #,##0.00_-;_-* &quot;-&quot;??_-;_-@_-"/>
    <numFmt numFmtId="42" formatCode="_-&quot;£&quot;* #,##0_-;\-&quot;£&quot;* #,##0_-;_-&quot;£&quot;* &quot;-&quot;_-;_-@_-"/>
  </numFmts>
  <fonts count="25">
    <font>
      <sz val="10"/>
      <name val="Arial"/>
      <charset val="204"/>
    </font>
    <font>
      <b/>
      <sz val="10"/>
      <name val="Arial"/>
      <charset val="204"/>
    </font>
    <font>
      <sz val="14"/>
      <name val="Arial"/>
      <charset val="204"/>
    </font>
    <font>
      <b/>
      <sz val="14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E6FF9B"/>
        <bgColor indexed="51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6" borderId="8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4" fillId="3" borderId="0" applyNumberFormat="0" applyBorder="0" applyAlignment="0" applyProtection="0"/>
    <xf numFmtId="0" fontId="21" fillId="7" borderId="5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2" xfId="0" applyFont="1" applyBorder="1" applyAlignment="1"/>
    <xf numFmtId="0" fontId="0" fillId="0" borderId="1" xfId="0" applyFont="1" applyBorder="1" applyAlignment="1"/>
    <xf numFmtId="0" fontId="0" fillId="0" borderId="1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3" borderId="3" xfId="25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9" fontId="4" fillId="3" borderId="3" xfId="25" applyNumberForma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0" fillId="0" borderId="0" xfId="6" applyNumberFormat="1" applyFont="1" applyAlignment="1">
      <alignment horizontal="center" vertical="top"/>
    </xf>
    <xf numFmtId="0" fontId="4" fillId="4" borderId="0" xfId="39" applyAlignment="1">
      <alignment horizontal="center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5" borderId="0" xfId="0" applyFont="1" applyFill="1" applyAlignment="1"/>
    <xf numFmtId="0" fontId="0" fillId="6" borderId="0" xfId="0" applyFont="1" applyFill="1" applyAlignment="1"/>
    <xf numFmtId="0" fontId="1" fillId="0" borderId="0" xfId="0" applyFont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5">
    <dxf>
      <fill>
        <patternFill patternType="solid">
          <bgColor theme="4" tint="0.799981688894314"/>
        </patternFill>
      </fill>
    </dxf>
    <dxf>
      <font>
        <color auto="1"/>
      </font>
      <fill>
        <patternFill patternType="solid">
          <bgColor rgb="FFF8E6B9"/>
        </patternFill>
      </fill>
    </dxf>
    <dxf>
      <fill>
        <patternFill patternType="solid">
          <bgColor theme="6" tint="0.799981688894314"/>
        </patternFill>
      </fill>
    </dxf>
    <dxf>
      <fill>
        <patternFill patternType="solid">
          <bgColor theme="5" tint="0.799981688894314"/>
        </patternFill>
      </fill>
    </dxf>
    <dxf>
      <fill>
        <patternFill patternType="solid">
          <bgColor rgb="FFE6FF9B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00F8E6B9"/>
      <color rgb="00E6FF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1"/>
  <sheetViews>
    <sheetView tabSelected="1" zoomScale="85" zoomScaleNormal="85" topLeftCell="A3" workbookViewId="0">
      <selection activeCell="A3" sqref="A3"/>
    </sheetView>
  </sheetViews>
  <sheetFormatPr defaultColWidth="11.5714285714286" defaultRowHeight="12.75"/>
  <cols>
    <col min="1" max="1" width="5.14285714285714" style="6" customWidth="1"/>
    <col min="2" max="2" width="18.2857142857143" style="7" customWidth="1"/>
    <col min="3" max="3" width="14.2857142857143" style="6" customWidth="1"/>
    <col min="4" max="5" width="14.2857142857143" style="6" hidden="1" customWidth="1"/>
    <col min="6" max="7" width="14.2857142857143" style="7" customWidth="1"/>
    <col min="8" max="8" width="19.2857142857143" style="7" customWidth="1"/>
    <col min="9" max="9" width="51.4285714285714" style="7" customWidth="1"/>
    <col min="10" max="11" width="28.5714285714286" style="7" customWidth="1"/>
    <col min="12" max="12" width="17.1428571428571" style="7" customWidth="1"/>
    <col min="13" max="13" width="16.2857142857143" style="7" customWidth="1"/>
    <col min="14" max="14" width="24.5714285714286" style="7" customWidth="1"/>
    <col min="15" max="15" width="26.1428571428571" style="7" customWidth="1"/>
    <col min="16" max="16" width="34.2857142857143" style="7" customWidth="1"/>
    <col min="17" max="16384" width="11.5714285714286" style="7"/>
  </cols>
  <sheetData>
    <row r="1" hidden="1" spans="1:2">
      <c r="A1" s="7"/>
      <c r="B1" s="8" t="s">
        <v>0</v>
      </c>
    </row>
    <row r="2" hidden="1" spans="1:5">
      <c r="A2" s="7"/>
      <c r="B2" s="8" t="s">
        <v>1</v>
      </c>
      <c r="C2" s="7"/>
      <c r="D2" s="7"/>
      <c r="E2" s="7"/>
    </row>
    <row r="3" s="4" customFormat="1" ht="22.5" customHeight="1" spans="1:5">
      <c r="A3" s="9"/>
      <c r="B3" s="10" t="s">
        <v>2</v>
      </c>
      <c r="C3" s="11"/>
      <c r="D3" s="11"/>
      <c r="E3" s="11"/>
    </row>
    <row r="4" ht="15.75" customHeight="1" spans="1:16">
      <c r="A4" s="12"/>
      <c r="B4" s="13" t="s">
        <v>3</v>
      </c>
      <c r="C4" s="14" t="s">
        <v>4</v>
      </c>
      <c r="D4" s="15"/>
      <c r="E4" s="15"/>
      <c r="F4" s="16"/>
      <c r="G4" s="16"/>
      <c r="H4" s="16"/>
      <c r="I4" s="16"/>
      <c r="J4" s="34" t="s">
        <v>5</v>
      </c>
      <c r="K4" s="16"/>
      <c r="L4" s="16"/>
      <c r="M4" s="13" t="s">
        <v>6</v>
      </c>
      <c r="N4" s="17" t="s">
        <v>7</v>
      </c>
      <c r="O4" s="21"/>
      <c r="P4" s="17" t="s">
        <v>8</v>
      </c>
    </row>
    <row r="5" ht="15.75" customHeight="1" spans="1:16">
      <c r="A5" s="12"/>
      <c r="B5" s="13" t="s">
        <v>9</v>
      </c>
      <c r="C5" s="17" t="s">
        <v>10</v>
      </c>
      <c r="D5" s="18"/>
      <c r="E5" s="18"/>
      <c r="G5" s="19" t="s">
        <v>11</v>
      </c>
      <c r="H5" s="20">
        <v>1</v>
      </c>
      <c r="J5" s="35" t="s">
        <v>12</v>
      </c>
      <c r="K5" s="35"/>
      <c r="M5" s="13" t="s">
        <v>13</v>
      </c>
      <c r="N5" s="21" t="s">
        <v>14</v>
      </c>
      <c r="O5" s="21"/>
      <c r="P5" s="17" t="s">
        <v>8</v>
      </c>
    </row>
    <row r="6" ht="15.75" customHeight="1" spans="1:16">
      <c r="A6" s="12"/>
      <c r="B6" s="13" t="s">
        <v>15</v>
      </c>
      <c r="C6" s="21" t="str">
        <f>IF(B1="Field=Version","&lt;Version&gt;",B1&amp;"."&amp;B2)</f>
        <v>&lt;Version&gt;</v>
      </c>
      <c r="D6" s="22"/>
      <c r="E6" s="22"/>
      <c r="G6" s="19" t="s">
        <v>16</v>
      </c>
      <c r="H6" s="23">
        <v>0.1</v>
      </c>
      <c r="J6" s="36" t="s">
        <v>17</v>
      </c>
      <c r="K6" s="36"/>
      <c r="M6" s="13" t="s">
        <v>18</v>
      </c>
      <c r="N6" s="21" t="s">
        <v>19</v>
      </c>
      <c r="O6" s="21"/>
      <c r="P6" s="17" t="s">
        <v>8</v>
      </c>
    </row>
    <row r="7" spans="1:16">
      <c r="A7" s="24"/>
      <c r="B7" s="25"/>
      <c r="C7" s="25"/>
      <c r="D7" s="18"/>
      <c r="E7" s="18"/>
      <c r="F7"/>
      <c r="G7"/>
      <c r="H7"/>
      <c r="L7"/>
      <c r="M7"/>
      <c r="N7"/>
      <c r="O7"/>
      <c r="P7"/>
    </row>
    <row r="8" spans="1:16">
      <c r="A8" s="26" t="s">
        <v>20</v>
      </c>
      <c r="B8" s="1" t="s">
        <v>21</v>
      </c>
      <c r="C8" s="1" t="s">
        <v>22</v>
      </c>
      <c r="D8" s="1" t="s">
        <v>23</v>
      </c>
      <c r="E8" s="1" t="s">
        <v>24</v>
      </c>
      <c r="F8" s="1" t="s">
        <v>25</v>
      </c>
      <c r="G8" s="1" t="s">
        <v>26</v>
      </c>
      <c r="H8" s="1" t="s">
        <v>27</v>
      </c>
      <c r="I8" s="1" t="s">
        <v>28</v>
      </c>
      <c r="J8" s="1" t="s">
        <v>29</v>
      </c>
      <c r="K8" s="1" t="s">
        <v>30</v>
      </c>
      <c r="L8" s="1" t="s">
        <v>31</v>
      </c>
      <c r="M8" s="1" t="s">
        <v>32</v>
      </c>
      <c r="N8" s="1" t="s">
        <v>33</v>
      </c>
      <c r="O8" s="1" t="s">
        <v>34</v>
      </c>
      <c r="P8" s="1" t="s">
        <v>35</v>
      </c>
    </row>
    <row r="9" ht="15" spans="1:16">
      <c r="A9" s="27">
        <f>ROW()-8</f>
        <v>1</v>
      </c>
      <c r="B9" s="28"/>
      <c r="C9" s="27"/>
      <c r="D9" s="29" t="e">
        <f>VLOOKUP(H9,_SERVICE_!$A$2:$C$15,2)</f>
        <v>#N/A</v>
      </c>
      <c r="E9" s="29" t="e">
        <f>VLOOKUP(H9,_SERVICE_!$A$2:$C$15,3)</f>
        <v>#N/A</v>
      </c>
      <c r="F9" s="30" t="e">
        <f>CEILING(IF(D9&lt;1,C9*$H$5*(1+D9),IF(C9&gt;0,C9*$H$5+D9,0)),E9)</f>
        <v>#N/A</v>
      </c>
      <c r="G9" s="31"/>
      <c r="H9" s="32"/>
      <c r="I9" s="28"/>
      <c r="J9" s="28"/>
      <c r="K9" s="28"/>
      <c r="L9" s="28"/>
      <c r="M9" s="31"/>
      <c r="N9" s="31">
        <f>M9*C9</f>
        <v>0</v>
      </c>
      <c r="O9" s="30">
        <f>N9*$H$5</f>
        <v>0</v>
      </c>
      <c r="P9" s="28"/>
    </row>
    <row r="10" ht="15" spans="1:16">
      <c r="A10" s="27">
        <f t="shared" ref="A10:A11" si="0">ROW()-8</f>
        <v>2</v>
      </c>
      <c r="B10" s="28"/>
      <c r="C10" s="27"/>
      <c r="D10" s="29" t="e">
        <f>VLOOKUP(H10,_SERVICE_!$A$2:$C$15,2)</f>
        <v>#N/A</v>
      </c>
      <c r="E10" s="29" t="e">
        <f>VLOOKUP(H10,_SERVICE_!$A$2:$C$15,3)</f>
        <v>#N/A</v>
      </c>
      <c r="F10" s="30" t="e">
        <f>CEILING(IF(D10&lt;1,C10*$H$5*(1+D10),IF(C10&gt;0,C10*$H$5+D10,0)),E10)</f>
        <v>#N/A</v>
      </c>
      <c r="G10" s="31"/>
      <c r="H10" s="32"/>
      <c r="I10" s="28"/>
      <c r="J10" s="28"/>
      <c r="K10" s="28"/>
      <c r="L10" s="28"/>
      <c r="M10" s="31"/>
      <c r="N10" s="31">
        <f>M10*C10</f>
        <v>0</v>
      </c>
      <c r="O10" s="30">
        <f>N10*$H$5</f>
        <v>0</v>
      </c>
      <c r="P10" s="28"/>
    </row>
    <row r="11" ht="15" spans="1:16">
      <c r="A11" s="27">
        <f t="shared" si="0"/>
        <v>3</v>
      </c>
      <c r="B11" s="32"/>
      <c r="C11" s="27"/>
      <c r="D11" s="29" t="e">
        <f>VLOOKUP(H11,_SERVICE_!$A$2:$C$15,2)</f>
        <v>#N/A</v>
      </c>
      <c r="E11" s="29" t="e">
        <f>VLOOKUP(H11,_SERVICE_!$A$2:$C$15,3)</f>
        <v>#N/A</v>
      </c>
      <c r="F11" s="30" t="e">
        <f>CEILING(IF(D11&lt;1,C11*$H$5*(1+D11),IF(C11&gt;0,C11*$H$5+D11,0)),E11)</f>
        <v>#N/A</v>
      </c>
      <c r="G11" s="31"/>
      <c r="H11" s="32"/>
      <c r="I11" s="28"/>
      <c r="J11" s="28"/>
      <c r="K11" s="28"/>
      <c r="L11" s="32"/>
      <c r="M11" s="31"/>
      <c r="N11" s="31">
        <f>M11*C11</f>
        <v>0</v>
      </c>
      <c r="O11" s="30">
        <f>N11*$H$5</f>
        <v>0</v>
      </c>
      <c r="P11" s="28"/>
    </row>
    <row r="12" s="5" customFormat="1" spans="1:16">
      <c r="A12" s="33"/>
      <c r="B12" s="34"/>
      <c r="C12" s="33"/>
      <c r="D12" s="33"/>
      <c r="E12" s="33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2:16">
      <c r="B13" s="8"/>
      <c r="H13" s="8"/>
      <c r="I13" s="8"/>
      <c r="J13" s="8"/>
      <c r="K13" s="8"/>
      <c r="N13" s="5" t="s">
        <v>36</v>
      </c>
      <c r="O13" s="37">
        <f>SUM(O9:O11)</f>
        <v>0</v>
      </c>
      <c r="P13" s="8"/>
    </row>
    <row r="14" spans="2:16">
      <c r="B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2:16">
      <c r="B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2:16">
      <c r="B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2:16">
      <c r="B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2:16">
      <c r="B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2:16">
      <c r="B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2:16">
      <c r="B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2:16">
      <c r="B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2:16">
      <c r="B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2:16">
      <c r="B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2:16">
      <c r="B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6">
      <c r="B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2:16">
      <c r="B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2:16">
      <c r="B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2:16">
      <c r="B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2:16">
      <c r="B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2:16">
      <c r="B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2:16">
      <c r="B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2:16">
      <c r="B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>
      <c r="B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2:16">
      <c r="B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>
      <c r="B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2:16">
      <c r="B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>
      <c r="B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2:16">
      <c r="B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2:16">
      <c r="B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2:16">
      <c r="B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2:16">
      <c r="B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2:16">
      <c r="B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2:16">
      <c r="B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2:16">
      <c r="B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2:16">
      <c r="B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2:16">
      <c r="B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2:16">
      <c r="B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2:16">
      <c r="B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2:16">
      <c r="B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2:16">
      <c r="B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2:16">
      <c r="B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2:16">
      <c r="B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2:16">
      <c r="B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2:16">
      <c r="B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2:16">
      <c r="B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2:16">
      <c r="B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2:16">
      <c r="B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2:16">
      <c r="B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2:16">
      <c r="B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2:16">
      <c r="B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2:16">
      <c r="B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2:16">
      <c r="B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2:16">
      <c r="B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2:16">
      <c r="B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2:16">
      <c r="B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2:16">
      <c r="B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2:16">
      <c r="B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2:16">
      <c r="B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2:16">
      <c r="B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2:16">
      <c r="B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2:16">
      <c r="B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2:16">
      <c r="B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2:16">
      <c r="B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2:16">
      <c r="B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2:16">
      <c r="B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2:16">
      <c r="B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2:16">
      <c r="B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2:16">
      <c r="B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2:16">
      <c r="B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2:16">
      <c r="B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2:16">
      <c r="B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2:16">
      <c r="B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2:16">
      <c r="B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2:16">
      <c r="B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2:16">
      <c r="B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2:16">
      <c r="B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2:16">
      <c r="B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16">
      <c r="B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2:16">
      <c r="B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16">
      <c r="B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16">
      <c r="B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16">
      <c r="B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16">
      <c r="B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16">
      <c r="B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16">
      <c r="B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16">
      <c r="B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2:16">
      <c r="B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2:16">
      <c r="B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2:16">
      <c r="B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2:16">
      <c r="B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2:16">
      <c r="B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2:16">
      <c r="B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2:16">
      <c r="B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2:16">
      <c r="B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2:16">
      <c r="B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2:16">
      <c r="B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2:16">
      <c r="B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2:16">
      <c r="B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2:16">
      <c r="B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2:16">
      <c r="B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2:16">
      <c r="B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2:16">
      <c r="B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2:16">
      <c r="B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2:16">
      <c r="B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pans="2:16">
      <c r="B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spans="2:16">
      <c r="B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spans="2:16">
      <c r="B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</row>
    <row r="118" spans="2:16">
      <c r="B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2:16">
      <c r="B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2:16">
      <c r="B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2:16">
      <c r="B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2:16">
      <c r="B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2:16">
      <c r="B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2:16">
      <c r="B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2:16">
      <c r="B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2:16">
      <c r="B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2:16">
      <c r="B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2:16">
      <c r="B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2:16">
      <c r="B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2:16">
      <c r="B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spans="2:16">
      <c r="B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2:16">
      <c r="B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2:16">
      <c r="B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2:16">
      <c r="B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2:16">
      <c r="B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2:16">
      <c r="B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2:16">
      <c r="B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  <row r="138" spans="2:16">
      <c r="B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2:16">
      <c r="B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2:16">
      <c r="B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2:16">
      <c r="B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2:16">
      <c r="B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2:16">
      <c r="B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2:16">
      <c r="B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2:16">
      <c r="B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2:16">
      <c r="B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2:16">
      <c r="B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2:16">
      <c r="B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2:16">
      <c r="B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2:16">
      <c r="B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2:16">
      <c r="B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2:16">
      <c r="B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2:16">
      <c r="B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2:16">
      <c r="B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2:16">
      <c r="B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2:16">
      <c r="B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2:16">
      <c r="B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2:16">
      <c r="B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2:16">
      <c r="B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2:16">
      <c r="B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2:16">
      <c r="B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2:16">
      <c r="B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2:16">
      <c r="B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2:16">
      <c r="B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2:16">
      <c r="B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2:16">
      <c r="B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2:16">
      <c r="B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2:16">
      <c r="B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2:16">
      <c r="B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2:16">
      <c r="B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2:16">
      <c r="B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2:16">
      <c r="B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2:16">
      <c r="B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2:16">
      <c r="B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2:16">
      <c r="B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2:16">
      <c r="B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2:16">
      <c r="B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2:16">
      <c r="B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2:16">
      <c r="B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2:16">
      <c r="B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1:11">
      <c r="K181" s="8"/>
    </row>
  </sheetData>
  <sheetProtection selectLockedCells="1" selectUnlockedCells="1"/>
  <autoFilter ref="A8:P11">
    <extLst/>
  </autoFilter>
  <conditionalFormatting sqref="G9:G11">
    <cfRule type="expression" dxfId="0" priority="77">
      <formula>MOD(ROW(),2)=0</formula>
    </cfRule>
    <cfRule type="cellIs" dxfId="1" priority="4" stopIfTrue="1" operator="lessThan">
      <formula>INDIRECT("F"&amp;ROW())</formula>
    </cfRule>
    <cfRule type="cellIs" dxfId="2" priority="5" stopIfTrue="1" operator="greaterThanOrEqual">
      <formula>INDIRECT("F"&amp;ROW())</formula>
    </cfRule>
    <cfRule type="containsBlanks" dxfId="3" priority="2" stopIfTrue="1">
      <formula>LEN(TRIM(G9))=0</formula>
    </cfRule>
  </conditionalFormatting>
  <conditionalFormatting sqref="A9:P11">
    <cfRule type="expression" dxfId="4" priority="6" stopIfTrue="1">
      <formula>IF(INDIRECT("P"&amp;ROW())&lt;&gt;"",TRUE,FALSE)</formula>
    </cfRule>
  </conditionalFormatting>
  <printOptions horizontalCentered="1"/>
  <pageMargins left="0.393700787401575" right="0.393700787401575" top="0.393700787401575" bottom="0.393700787401575" header="0.196850393700787" footer="0.196850393700787"/>
  <pageSetup paperSize="9" scale="32" fitToHeight="0" orientation="landscape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A2" sqref="A2"/>
    </sheetView>
  </sheetViews>
  <sheetFormatPr defaultColWidth="9" defaultRowHeight="12.75" outlineLevelCol="2"/>
  <cols>
    <col min="1" max="1" width="25.5714285714286" customWidth="1"/>
    <col min="2" max="3" width="12.4285714285714" customWidth="1"/>
  </cols>
  <sheetData>
    <row r="1" spans="1:3">
      <c r="A1" s="1" t="s">
        <v>37</v>
      </c>
      <c r="B1" s="1" t="s">
        <v>23</v>
      </c>
      <c r="C1" s="1" t="s">
        <v>38</v>
      </c>
    </row>
    <row r="2" spans="1:3">
      <c r="A2" t="s">
        <v>39</v>
      </c>
      <c r="B2">
        <f>IF('ORDER LIST'!$H$6=0,0,1)</f>
        <v>1</v>
      </c>
      <c r="C2" s="2">
        <v>1</v>
      </c>
    </row>
    <row r="3" spans="1:3">
      <c r="A3" t="s">
        <v>40</v>
      </c>
      <c r="B3" s="3">
        <f>'ORDER LIST'!$H$6</f>
        <v>0.1</v>
      </c>
      <c r="C3" s="2">
        <v>5</v>
      </c>
    </row>
    <row r="4" spans="1:3">
      <c r="A4" t="s">
        <v>41</v>
      </c>
      <c r="B4">
        <f>IF('ORDER LIST'!$H$6=0,0,1)</f>
        <v>1</v>
      </c>
      <c r="C4" s="2">
        <v>1</v>
      </c>
    </row>
    <row r="5" spans="1:3">
      <c r="A5" t="s">
        <v>42</v>
      </c>
      <c r="B5" s="3">
        <f>'ORDER LIST'!$H$6</f>
        <v>0.1</v>
      </c>
      <c r="C5" s="2">
        <v>1</v>
      </c>
    </row>
    <row r="6" spans="1:3">
      <c r="A6" t="s">
        <v>43</v>
      </c>
      <c r="B6" s="3">
        <f>'ORDER LIST'!$H$6</f>
        <v>0.1</v>
      </c>
      <c r="C6" s="2">
        <v>5</v>
      </c>
    </row>
    <row r="7" spans="1:3">
      <c r="A7" t="s">
        <v>44</v>
      </c>
      <c r="B7" s="3">
        <f>'ORDER LIST'!$H$6</f>
        <v>0.1</v>
      </c>
      <c r="C7" s="2">
        <v>1</v>
      </c>
    </row>
    <row r="8" spans="1:3">
      <c r="A8" t="s">
        <v>45</v>
      </c>
      <c r="B8">
        <f>IF('ORDER LIST'!$H$6=0,0,1)</f>
        <v>1</v>
      </c>
      <c r="C8" s="2">
        <v>1</v>
      </c>
    </row>
    <row r="9" spans="1:3">
      <c r="A9" t="s">
        <v>46</v>
      </c>
      <c r="B9" s="3">
        <f>'ORDER LIST'!$H$6</f>
        <v>0.1</v>
      </c>
      <c r="C9" s="2">
        <v>1</v>
      </c>
    </row>
    <row r="10" spans="1:3">
      <c r="A10" t="s">
        <v>47</v>
      </c>
      <c r="B10" s="3">
        <f>'ORDER LIST'!$H$6</f>
        <v>0.1</v>
      </c>
      <c r="C10" s="2">
        <v>1</v>
      </c>
    </row>
    <row r="11" spans="1:3">
      <c r="A11" t="s">
        <v>48</v>
      </c>
      <c r="B11">
        <f>IF('ORDER LIST'!$H$6=0,0,1)</f>
        <v>1</v>
      </c>
      <c r="C11" s="2">
        <v>1</v>
      </c>
    </row>
    <row r="12" spans="1:3">
      <c r="A12" t="s">
        <v>49</v>
      </c>
      <c r="B12">
        <f>IF('ORDER LIST'!$H$6=0,0,1)</f>
        <v>1</v>
      </c>
      <c r="C12" s="2">
        <v>1</v>
      </c>
    </row>
    <row r="13" spans="1:3">
      <c r="A13" t="s">
        <v>50</v>
      </c>
      <c r="B13" s="3">
        <f>'ORDER LIST'!$H$6</f>
        <v>0.1</v>
      </c>
      <c r="C13" s="2">
        <v>5</v>
      </c>
    </row>
    <row r="14" spans="1:3">
      <c r="A14" t="s">
        <v>51</v>
      </c>
      <c r="B14">
        <f>IF('ORDER LIST'!$H$6=0,0,1)</f>
        <v>1</v>
      </c>
      <c r="C14" s="2">
        <v>1</v>
      </c>
    </row>
    <row r="15" spans="1:3">
      <c r="A15" t="s">
        <v>52</v>
      </c>
      <c r="B15" s="3">
        <f>'ORDER LIST'!$H$6</f>
        <v>0.1</v>
      </c>
      <c r="C15" s="2">
        <v>5</v>
      </c>
    </row>
    <row r="16" spans="3:3">
      <c r="C16" s="2"/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ORDER LIST</vt:lpstr>
      <vt:lpstr>_SERVICE_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Семёнов Олег</dc:creator>
  <cp:lastModifiedBy>Евгений М.</cp:lastModifiedBy>
  <dcterms:created xsi:type="dcterms:W3CDTF">2017-05-10T09:22:00Z</dcterms:created>
  <cp:lastPrinted>2019-08-01T09:19:00Z</cp:lastPrinted>
  <dcterms:modified xsi:type="dcterms:W3CDTF">2023-07-25T11:54:26Z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5FAE99B89951434AB970E62F74E0F806</vt:lpwstr>
  </property>
  <property fmtid="{D5CDD505-2E9C-101B-9397-08002B2CF9AE}" pid="3" name="KSOProductBuildVer">
    <vt:lpwstr>2057-11.2.0.11486</vt:lpwstr>
  </property>
</Properties>
</file>